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165" tabRatio="768" activeTab="0"/>
  </bookViews>
  <sheets>
    <sheet name="劳务合作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<sst xmlns="http://schemas.openxmlformats.org/spreadsheetml/2006/main" count="66" uniqueCount="50">
  <si>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江苏省对外劳务合作情况表</t>
  </si>
  <si>
    <t>分省辖市统计</t>
  </si>
  <si>
    <t>填报单位：江苏省商务厅                                             2022年1-10月累计    　　　　                 　               单位：万美元、人</t>
  </si>
  <si>
    <t>序号</t>
  </si>
  <si>
    <t>单位名称</t>
  </si>
  <si>
    <t>新签劳务人员合同工资总额</t>
  </si>
  <si>
    <t>劳务人员实际收入总额</t>
  </si>
  <si>
    <t>派出人数</t>
  </si>
  <si>
    <t>期末在外</t>
  </si>
  <si>
    <t>万美元</t>
  </si>
  <si>
    <r>
      <t>去年同期</t>
    </r>
    <r>
      <rPr>
        <sz val="12"/>
        <rFont val="宋体"/>
        <family val="0"/>
      </rPr>
      <t xml:space="preserve"> </t>
    </r>
  </si>
  <si>
    <t>比去年同期+-%</t>
  </si>
  <si>
    <t>人次</t>
  </si>
  <si>
    <t>人</t>
  </si>
  <si>
    <t>合计</t>
  </si>
  <si>
    <t>南京市</t>
  </si>
  <si>
    <t>无锡市</t>
  </si>
  <si>
    <t>52</t>
  </si>
  <si>
    <t>215</t>
  </si>
  <si>
    <t>徐州市</t>
  </si>
  <si>
    <t>-</t>
  </si>
  <si>
    <t>0</t>
  </si>
  <si>
    <t>常州市</t>
  </si>
  <si>
    <t>241</t>
  </si>
  <si>
    <t>273</t>
  </si>
  <si>
    <t>苏州市</t>
  </si>
  <si>
    <t>631</t>
  </si>
  <si>
    <t>1142</t>
  </si>
  <si>
    <t>其中：昆山市</t>
  </si>
  <si>
    <t>南通市</t>
  </si>
  <si>
    <t>3882</t>
  </si>
  <si>
    <t>连云港市</t>
  </si>
  <si>
    <t>淮安市</t>
  </si>
  <si>
    <t>盐城市</t>
  </si>
  <si>
    <t>扬州市</t>
  </si>
  <si>
    <t>617</t>
  </si>
  <si>
    <t>2064</t>
  </si>
  <si>
    <t>镇江市</t>
  </si>
  <si>
    <t>96</t>
  </si>
  <si>
    <t>1137</t>
  </si>
  <si>
    <t>泰州市</t>
  </si>
  <si>
    <t>103</t>
  </si>
  <si>
    <t>其中：泰兴市</t>
  </si>
  <si>
    <t>宿迁市</t>
  </si>
  <si>
    <t>33</t>
  </si>
  <si>
    <t>94</t>
  </si>
  <si>
    <t>其中：沭阳县</t>
  </si>
  <si>
    <t>苏南</t>
  </si>
  <si>
    <t>苏中</t>
  </si>
  <si>
    <t>苏北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</si>
</sst>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#,##0_ "/>
    <numFmt numFmtId="181" formatCode="#,##0_);[Red]\(#,##0\)"/>
    <numFmt numFmtId="182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1" applyNumberFormat="0" applyAlignment="0" applyProtection="0"/>
    <xf numFmtId="0" fontId="20" fillId="5" borderId="2" applyNumberFormat="0" applyAlignment="0" applyProtection="0"/>
    <xf numFmtId="0" fontId="21" fillId="6" borderId="0" applyNumberFormat="0" applyBorder="0" applyAlignment="0" applyProtection="0"/>
    <xf numFmtId="0" fontId="1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8" fillId="7" borderId="0" applyNumberFormat="0" applyBorder="0" applyAlignment="0" applyProtection="0"/>
    <xf numFmtId="178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8" fillId="0" borderId="5" applyNumberFormat="0" applyFill="0" applyAlignment="0" applyProtection="0"/>
    <xf numFmtId="0" fontId="24" fillId="0" borderId="6" applyNumberFormat="0" applyFill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13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0" fillId="15" borderId="8" applyNumberFormat="0" applyFont="0" applyAlignment="0" applyProtection="0"/>
    <xf numFmtId="0" fontId="17" fillId="16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27" fillId="4" borderId="9" applyNumberForma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24" borderId="0" applyNumberFormat="0" applyBorder="0" applyAlignment="0" applyProtection="0"/>
    <xf numFmtId="179" fontId="0" fillId="0" borderId="0" applyFont="0" applyFill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9" applyNumberFormat="0" applyAlignment="0" applyProtection="0"/>
    <xf numFmtId="0" fontId="18" fillId="16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180" fontId="0" fillId="0" borderId="16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 wrapText="1"/>
    </xf>
    <xf numFmtId="10" fontId="0" fillId="4" borderId="11" xfId="0" applyNumberFormat="1" applyFont="1" applyFill="1" applyBorder="1" applyAlignment="1">
      <alignment horizontal="center" vertical="center" wrapText="1"/>
    </xf>
    <xf numFmtId="182" fontId="3" fillId="4" borderId="18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81" fontId="0" fillId="0" borderId="11" xfId="0" applyNumberFormat="1" applyFont="1" applyFill="1" applyBorder="1" applyAlignment="1">
      <alignment horizontal="center" vertical="center" wrapText="1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0" zoomScaleNormal="80" workbookViewId="0" topLeftCell="A1">
      <selection activeCell="T9" sqref="T9"/>
    </sheetView>
  </sheetViews>
  <sheetFormatPr defaultColWidth="9.00390625" defaultRowHeight="14.25"/>
  <cols>
    <col min="1" max="1" width="6.625" style="3" customWidth="1"/>
    <col min="2" max="2" width="15.75390625" style="4" customWidth="1"/>
    <col min="3" max="3" width="13.375" style="1" customWidth="1"/>
    <col min="4" max="5" width="13.375" style="4" customWidth="1"/>
    <col min="6" max="6" width="13.375" style="1" customWidth="1"/>
    <col min="7" max="8" width="13.375" style="4" customWidth="1"/>
    <col min="9" max="9" width="13.375" style="1" customWidth="1"/>
    <col min="10" max="11" width="13.375" style="4" customWidth="1"/>
    <col min="12" max="12" width="13.375" style="1" customWidth="1"/>
    <col min="13" max="14" width="13.375" style="4" customWidth="1"/>
    <col min="15" max="15" width="9.00390625" style="4" customWidth="1"/>
    <col min="16" max="16" width="6.00390625" style="4" customWidth="1"/>
    <col min="17" max="17" width="10.875" style="5" bestFit="1" customWidth="1"/>
    <col min="18" max="16384" width="9.00390625" style="4" customWidth="1"/>
  </cols>
  <sheetData>
    <row r="1" spans="1:14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4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s="1" customFormat="1" ht="30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Q4" s="33"/>
    </row>
    <row r="5" spans="1:17" s="1" customFormat="1" ht="29.25" customHeight="1">
      <c r="A5" s="9" t="s">
        <v>3</v>
      </c>
      <c r="B5" s="10" t="s">
        <v>4</v>
      </c>
      <c r="C5" s="11" t="s">
        <v>5</v>
      </c>
      <c r="D5" s="12"/>
      <c r="E5" s="24"/>
      <c r="F5" s="11" t="s">
        <v>6</v>
      </c>
      <c r="G5" s="12"/>
      <c r="H5" s="24"/>
      <c r="I5" s="11" t="s">
        <v>7</v>
      </c>
      <c r="J5" s="12"/>
      <c r="K5" s="24"/>
      <c r="L5" s="11" t="s">
        <v>8</v>
      </c>
      <c r="M5" s="12"/>
      <c r="N5" s="24"/>
      <c r="Q5" s="33"/>
    </row>
    <row r="6" spans="1:17" s="1" customFormat="1" ht="37.5" customHeight="1">
      <c r="A6" s="9"/>
      <c r="B6" s="13"/>
      <c r="C6" s="14" t="s">
        <v>9</v>
      </c>
      <c r="D6" s="15" t="s">
        <v>10</v>
      </c>
      <c r="E6" s="25" t="s">
        <v>11</v>
      </c>
      <c r="F6" s="14" t="s">
        <v>9</v>
      </c>
      <c r="G6" s="15" t="s">
        <v>10</v>
      </c>
      <c r="H6" s="25" t="s">
        <v>11</v>
      </c>
      <c r="I6" s="14" t="s">
        <v>12</v>
      </c>
      <c r="J6" s="15" t="s">
        <v>10</v>
      </c>
      <c r="K6" s="25" t="s">
        <v>11</v>
      </c>
      <c r="L6" s="14" t="s">
        <v>13</v>
      </c>
      <c r="M6" s="15" t="s">
        <v>10</v>
      </c>
      <c r="N6" s="25" t="s">
        <v>11</v>
      </c>
      <c r="Q6" s="33"/>
    </row>
    <row r="7" spans="1:14" s="1" customFormat="1" ht="26.25" customHeight="1">
      <c r="A7" s="16" t="s">
        <v>14</v>
      </c>
      <c r="B7" s="17"/>
      <c r="C7" s="18">
        <f aca="true" t="shared" si="0" ref="C7:G7">C8+C9+C10+C11+C12+C14+C15+C16+C17+C18+C19+C20+C22</f>
        <v>19613.8124</v>
      </c>
      <c r="D7" s="18">
        <f t="shared" si="0"/>
        <v>15375</v>
      </c>
      <c r="E7" s="25">
        <f>C7/D7-1</f>
        <v>0.2756951154471543</v>
      </c>
      <c r="F7" s="18">
        <f>F8+F9+F10+F11+F12+F14+F15+F16+F17+F18+F19+F20+F22</f>
        <v>36420.2673</v>
      </c>
      <c r="G7" s="18">
        <f t="shared" si="0"/>
        <v>35961</v>
      </c>
      <c r="H7" s="25">
        <f>F7/G7-1</f>
        <v>0.0127712605322432</v>
      </c>
      <c r="I7" s="30">
        <f>I8+I9+I10+I11+I12+I14+I15+I16+I17+I18+I19+I20+I22</f>
        <v>9480</v>
      </c>
      <c r="J7" s="30">
        <f>J8+J9+J10+J11+J12+J14+J15+J16+J17+J18+J19+J20+J22</f>
        <v>5983</v>
      </c>
      <c r="K7" s="25">
        <f>I7/J7-1</f>
        <v>0.5844893865953535</v>
      </c>
      <c r="L7" s="30">
        <f>L8+L9+L10+L11+L12+L14+L15+L16+L17+L18+L19+L20+L22</f>
        <v>26484</v>
      </c>
      <c r="M7" s="30">
        <f>M8+M9+M10+M11+M12+M14+M15+M16+M17+M18+M19+M20+M22</f>
        <v>30389</v>
      </c>
      <c r="N7" s="25">
        <f>L7/M7-1</f>
        <v>-0.12850044423969198</v>
      </c>
    </row>
    <row r="8" spans="1:14" s="1" customFormat="1" ht="26.25" customHeight="1">
      <c r="A8" s="9">
        <v>1</v>
      </c>
      <c r="B8" s="15" t="s">
        <v>15</v>
      </c>
      <c r="C8" s="18">
        <v>4808.9397</v>
      </c>
      <c r="D8" s="18">
        <v>3579</v>
      </c>
      <c r="E8" s="25">
        <f aca="true" t="shared" si="1" ref="E8:E22">C8/D8-1</f>
        <v>0.3436545683151717</v>
      </c>
      <c r="F8" s="18">
        <v>10675.2929</v>
      </c>
      <c r="G8" s="18">
        <v>10993</v>
      </c>
      <c r="H8" s="25">
        <f aca="true" t="shared" si="2" ref="H8:H22">F8/G8-1</f>
        <v>-0.028900855089602495</v>
      </c>
      <c r="I8" s="31">
        <v>2873</v>
      </c>
      <c r="J8" s="18">
        <v>3302</v>
      </c>
      <c r="K8" s="25">
        <f aca="true" t="shared" si="3" ref="K8:K22">I8/J8-1</f>
        <v>-0.12992125984251968</v>
      </c>
      <c r="L8" s="31">
        <v>6972</v>
      </c>
      <c r="M8" s="18">
        <v>7360</v>
      </c>
      <c r="N8" s="25">
        <f aca="true" t="shared" si="4" ref="N8:N22">L8/M8-1</f>
        <v>-0.05271739130434783</v>
      </c>
    </row>
    <row r="9" spans="1:14" s="1" customFormat="1" ht="26.25" customHeight="1">
      <c r="A9" s="9">
        <v>2</v>
      </c>
      <c r="B9" s="15" t="s">
        <v>16</v>
      </c>
      <c r="C9" s="18">
        <v>123.3885</v>
      </c>
      <c r="D9" s="18">
        <v>5</v>
      </c>
      <c r="E9" s="25">
        <f t="shared" si="1"/>
        <v>23.677699999999998</v>
      </c>
      <c r="F9" s="18">
        <v>133.806</v>
      </c>
      <c r="G9" s="18">
        <v>129</v>
      </c>
      <c r="H9" s="25">
        <f t="shared" si="2"/>
        <v>0.037255813953488426</v>
      </c>
      <c r="I9" s="32" t="s">
        <v>17</v>
      </c>
      <c r="J9" s="18">
        <v>151</v>
      </c>
      <c r="K9" s="25">
        <f t="shared" si="3"/>
        <v>-0.6556291390728477</v>
      </c>
      <c r="L9" s="32" t="s">
        <v>18</v>
      </c>
      <c r="M9" s="18">
        <v>314</v>
      </c>
      <c r="N9" s="25">
        <f t="shared" si="4"/>
        <v>-0.3152866242038217</v>
      </c>
    </row>
    <row r="10" spans="1:14" s="1" customFormat="1" ht="26.25" customHeight="1">
      <c r="A10" s="9">
        <v>3</v>
      </c>
      <c r="B10" s="15" t="s">
        <v>19</v>
      </c>
      <c r="C10" s="18">
        <v>0</v>
      </c>
      <c r="D10" s="18">
        <v>0</v>
      </c>
      <c r="E10" s="25" t="s">
        <v>20</v>
      </c>
      <c r="F10" s="18">
        <v>0</v>
      </c>
      <c r="G10" s="18">
        <v>0</v>
      </c>
      <c r="H10" s="25" t="s">
        <v>20</v>
      </c>
      <c r="I10" s="32" t="s">
        <v>21</v>
      </c>
      <c r="J10" s="18">
        <v>0</v>
      </c>
      <c r="K10" s="25" t="s">
        <v>20</v>
      </c>
      <c r="L10" s="32" t="s">
        <v>21</v>
      </c>
      <c r="M10" s="18">
        <v>38</v>
      </c>
      <c r="N10" s="25">
        <f t="shared" si="4"/>
        <v>-1</v>
      </c>
    </row>
    <row r="11" spans="1:14" s="1" customFormat="1" ht="26.25" customHeight="1">
      <c r="A11" s="9">
        <v>4</v>
      </c>
      <c r="B11" s="15" t="s">
        <v>22</v>
      </c>
      <c r="C11" s="19">
        <v>420</v>
      </c>
      <c r="D11" s="19">
        <v>200</v>
      </c>
      <c r="E11" s="25">
        <f>C11/D11-1</f>
        <v>1.1</v>
      </c>
      <c r="F11" s="18">
        <v>305.6</v>
      </c>
      <c r="G11" s="18">
        <v>334</v>
      </c>
      <c r="H11" s="25">
        <f t="shared" si="2"/>
        <v>-0.0850299401197604</v>
      </c>
      <c r="I11" s="32" t="s">
        <v>23</v>
      </c>
      <c r="J11" s="18">
        <v>0</v>
      </c>
      <c r="K11" s="25" t="s">
        <v>20</v>
      </c>
      <c r="L11" s="32" t="s">
        <v>24</v>
      </c>
      <c r="M11" s="18">
        <v>496</v>
      </c>
      <c r="N11" s="25">
        <f t="shared" si="4"/>
        <v>-0.4495967741935484</v>
      </c>
    </row>
    <row r="12" spans="1:14" s="1" customFormat="1" ht="26.25" customHeight="1">
      <c r="A12" s="10">
        <v>5</v>
      </c>
      <c r="B12" s="15" t="s">
        <v>25</v>
      </c>
      <c r="C12" s="18">
        <v>333.391</v>
      </c>
      <c r="D12" s="18">
        <v>647</v>
      </c>
      <c r="E12" s="25">
        <f t="shared" si="1"/>
        <v>-0.4847125193199382</v>
      </c>
      <c r="F12" s="18">
        <v>2874.54</v>
      </c>
      <c r="G12" s="18">
        <v>3432</v>
      </c>
      <c r="H12" s="25">
        <f t="shared" si="2"/>
        <v>-0.16243006993006992</v>
      </c>
      <c r="I12" s="32" t="s">
        <v>26</v>
      </c>
      <c r="J12" s="18">
        <v>765</v>
      </c>
      <c r="K12" s="25">
        <f t="shared" si="3"/>
        <v>-0.1751633986928105</v>
      </c>
      <c r="L12" s="32" t="s">
        <v>27</v>
      </c>
      <c r="M12" s="18">
        <v>2026</v>
      </c>
      <c r="N12" s="25">
        <f t="shared" si="4"/>
        <v>-0.43632773938795655</v>
      </c>
    </row>
    <row r="13" spans="1:14" s="2" customFormat="1" ht="26.25" customHeight="1">
      <c r="A13" s="13"/>
      <c r="B13" s="20" t="s">
        <v>28</v>
      </c>
      <c r="C13" s="18"/>
      <c r="D13" s="18"/>
      <c r="E13" s="26"/>
      <c r="F13" s="18"/>
      <c r="G13" s="18"/>
      <c r="H13" s="26"/>
      <c r="I13" s="32"/>
      <c r="J13" s="18"/>
      <c r="K13" s="26"/>
      <c r="L13" s="32"/>
      <c r="M13" s="18"/>
      <c r="N13" s="26"/>
    </row>
    <row r="14" spans="1:14" s="1" customFormat="1" ht="26.25" customHeight="1">
      <c r="A14" s="9">
        <v>6</v>
      </c>
      <c r="B14" s="15" t="s">
        <v>29</v>
      </c>
      <c r="C14" s="18">
        <v>11299.49</v>
      </c>
      <c r="D14" s="18">
        <v>9345</v>
      </c>
      <c r="E14" s="25">
        <f t="shared" si="1"/>
        <v>0.20914820759764585</v>
      </c>
      <c r="F14" s="27">
        <v>13714.285</v>
      </c>
      <c r="G14" s="18">
        <v>14958</v>
      </c>
      <c r="H14" s="25">
        <f t="shared" si="2"/>
        <v>-0.08314714534028611</v>
      </c>
      <c r="I14" s="32" t="s">
        <v>30</v>
      </c>
      <c r="J14" s="18">
        <v>620</v>
      </c>
      <c r="K14" s="25">
        <f t="shared" si="3"/>
        <v>5.2612903225806456</v>
      </c>
      <c r="L14" s="18">
        <v>12383</v>
      </c>
      <c r="M14" s="18">
        <v>11280</v>
      </c>
      <c r="N14" s="25">
        <f t="shared" si="4"/>
        <v>0.09778368794326231</v>
      </c>
    </row>
    <row r="15" spans="1:14" s="1" customFormat="1" ht="26.25" customHeight="1">
      <c r="A15" s="9">
        <v>7</v>
      </c>
      <c r="B15" s="15" t="s">
        <v>31</v>
      </c>
      <c r="C15" s="18">
        <v>1102.6101</v>
      </c>
      <c r="D15" s="18">
        <v>640</v>
      </c>
      <c r="E15" s="25">
        <f t="shared" si="1"/>
        <v>0.7228282812500002</v>
      </c>
      <c r="F15" s="18">
        <v>2783.0794</v>
      </c>
      <c r="G15" s="18">
        <v>1403</v>
      </c>
      <c r="H15" s="25">
        <f t="shared" si="2"/>
        <v>0.9836631503920172</v>
      </c>
      <c r="I15" s="18">
        <v>764</v>
      </c>
      <c r="J15" s="18">
        <v>200</v>
      </c>
      <c r="K15" s="25">
        <f t="shared" si="3"/>
        <v>2.82</v>
      </c>
      <c r="L15" s="31">
        <v>1525</v>
      </c>
      <c r="M15" s="18">
        <v>4839</v>
      </c>
      <c r="N15" s="25">
        <f t="shared" si="4"/>
        <v>-0.6848522421988015</v>
      </c>
    </row>
    <row r="16" spans="1:14" s="1" customFormat="1" ht="26.25" customHeight="1">
      <c r="A16" s="9">
        <v>8</v>
      </c>
      <c r="B16" s="15" t="s">
        <v>32</v>
      </c>
      <c r="C16" s="18">
        <v>38.18</v>
      </c>
      <c r="D16" s="18">
        <v>0</v>
      </c>
      <c r="E16" s="25" t="s">
        <v>20</v>
      </c>
      <c r="F16" s="18">
        <v>175.91</v>
      </c>
      <c r="G16" s="18">
        <v>18</v>
      </c>
      <c r="H16" s="25">
        <f t="shared" si="2"/>
        <v>8.772777777777778</v>
      </c>
      <c r="I16" s="18">
        <v>66</v>
      </c>
      <c r="J16" s="18">
        <v>0</v>
      </c>
      <c r="K16" s="25" t="s">
        <v>20</v>
      </c>
      <c r="L16" s="31">
        <v>57</v>
      </c>
      <c r="M16" s="18">
        <v>35</v>
      </c>
      <c r="N16" s="25">
        <f t="shared" si="4"/>
        <v>0.6285714285714286</v>
      </c>
    </row>
    <row r="17" spans="1:14" s="1" customFormat="1" ht="26.25" customHeight="1">
      <c r="A17" s="9">
        <v>9</v>
      </c>
      <c r="B17" s="21" t="s">
        <v>33</v>
      </c>
      <c r="C17" s="22">
        <v>132.2531</v>
      </c>
      <c r="D17" s="22">
        <v>107</v>
      </c>
      <c r="E17" s="28">
        <f t="shared" si="1"/>
        <v>0.23601028037383176</v>
      </c>
      <c r="F17" s="18">
        <v>833.329</v>
      </c>
      <c r="G17" s="18">
        <v>663</v>
      </c>
      <c r="H17" s="25">
        <f t="shared" si="2"/>
        <v>0.25690648567119156</v>
      </c>
      <c r="I17" s="18">
        <v>225</v>
      </c>
      <c r="J17" s="18">
        <v>206</v>
      </c>
      <c r="K17" s="25">
        <f t="shared" si="3"/>
        <v>0.09223300970873782</v>
      </c>
      <c r="L17" s="31">
        <v>519</v>
      </c>
      <c r="M17" s="18">
        <v>602</v>
      </c>
      <c r="N17" s="25">
        <f t="shared" si="4"/>
        <v>-0.13787375415282388</v>
      </c>
    </row>
    <row r="18" spans="1:14" s="1" customFormat="1" ht="26.25" customHeight="1">
      <c r="A18" s="9">
        <v>10</v>
      </c>
      <c r="B18" s="15" t="s">
        <v>34</v>
      </c>
      <c r="C18" s="18">
        <v>1089.08</v>
      </c>
      <c r="D18" s="18">
        <v>642</v>
      </c>
      <c r="E18" s="25">
        <f t="shared" si="1"/>
        <v>0.696386292834891</v>
      </c>
      <c r="F18" s="18">
        <v>3636.435</v>
      </c>
      <c r="G18" s="18">
        <v>3566</v>
      </c>
      <c r="H18" s="25">
        <f t="shared" si="2"/>
        <v>0.01975182277061127</v>
      </c>
      <c r="I18" s="32" t="s">
        <v>35</v>
      </c>
      <c r="J18" s="18">
        <v>499</v>
      </c>
      <c r="K18" s="25">
        <f t="shared" si="3"/>
        <v>0.23647294589178358</v>
      </c>
      <c r="L18" s="32" t="s">
        <v>36</v>
      </c>
      <c r="M18" s="18">
        <v>1763</v>
      </c>
      <c r="N18" s="25">
        <f t="shared" si="4"/>
        <v>0.1707317073170731</v>
      </c>
    </row>
    <row r="19" spans="1:14" s="1" customFormat="1" ht="26.25" customHeight="1">
      <c r="A19" s="9">
        <v>11</v>
      </c>
      <c r="B19" s="15" t="s">
        <v>37</v>
      </c>
      <c r="C19" s="18">
        <v>222.84</v>
      </c>
      <c r="D19" s="18">
        <v>126</v>
      </c>
      <c r="E19" s="25">
        <f t="shared" si="1"/>
        <v>0.7685714285714287</v>
      </c>
      <c r="F19" s="18">
        <v>243.31</v>
      </c>
      <c r="G19" s="18">
        <v>89</v>
      </c>
      <c r="H19" s="25">
        <f t="shared" si="2"/>
        <v>1.7338202247191012</v>
      </c>
      <c r="I19" s="32" t="s">
        <v>38</v>
      </c>
      <c r="J19" s="18">
        <v>178</v>
      </c>
      <c r="K19" s="25">
        <f t="shared" si="3"/>
        <v>-0.4606741573033708</v>
      </c>
      <c r="L19" s="32" t="s">
        <v>39</v>
      </c>
      <c r="M19" s="18">
        <v>1269</v>
      </c>
      <c r="N19" s="25">
        <f t="shared" si="4"/>
        <v>-0.10401891252955087</v>
      </c>
    </row>
    <row r="20" spans="1:14" s="1" customFormat="1" ht="26.25" customHeight="1">
      <c r="A20" s="10">
        <v>12</v>
      </c>
      <c r="B20" s="15" t="s">
        <v>40</v>
      </c>
      <c r="C20" s="18">
        <v>0</v>
      </c>
      <c r="D20" s="18">
        <v>0</v>
      </c>
      <c r="E20" s="25" t="s">
        <v>20</v>
      </c>
      <c r="F20" s="18">
        <v>335.6</v>
      </c>
      <c r="G20" s="18">
        <v>34</v>
      </c>
      <c r="H20" s="25">
        <f t="shared" si="2"/>
        <v>8.870588235294118</v>
      </c>
      <c r="I20" s="32" t="s">
        <v>21</v>
      </c>
      <c r="J20" s="18">
        <v>55</v>
      </c>
      <c r="K20" s="25">
        <f t="shared" si="3"/>
        <v>-1</v>
      </c>
      <c r="L20" s="32" t="s">
        <v>41</v>
      </c>
      <c r="M20" s="18">
        <v>175</v>
      </c>
      <c r="N20" s="25">
        <f t="shared" si="4"/>
        <v>-0.4114285714285715</v>
      </c>
    </row>
    <row r="21" spans="1:14" s="1" customFormat="1" ht="26.25" customHeight="1">
      <c r="A21" s="13"/>
      <c r="B21" s="15" t="s">
        <v>42</v>
      </c>
      <c r="C21" s="18">
        <v>0</v>
      </c>
      <c r="D21" s="18">
        <v>0</v>
      </c>
      <c r="E21" s="25" t="s">
        <v>20</v>
      </c>
      <c r="F21" s="18">
        <v>333.6</v>
      </c>
      <c r="G21" s="18">
        <v>34</v>
      </c>
      <c r="H21" s="25">
        <f t="shared" si="2"/>
        <v>8.811764705882354</v>
      </c>
      <c r="I21" s="18">
        <v>0</v>
      </c>
      <c r="J21" s="18">
        <v>6</v>
      </c>
      <c r="K21" s="25">
        <f t="shared" si="3"/>
        <v>-1</v>
      </c>
      <c r="L21" s="18">
        <v>93</v>
      </c>
      <c r="M21" s="18">
        <v>144</v>
      </c>
      <c r="N21" s="25">
        <f t="shared" si="4"/>
        <v>-0.35416666666666663</v>
      </c>
    </row>
    <row r="22" spans="1:14" s="1" customFormat="1" ht="26.25" customHeight="1">
      <c r="A22" s="10">
        <v>13</v>
      </c>
      <c r="B22" s="15" t="s">
        <v>43</v>
      </c>
      <c r="C22" s="18">
        <v>43.64</v>
      </c>
      <c r="D22" s="18">
        <v>84</v>
      </c>
      <c r="E22" s="25">
        <f t="shared" si="1"/>
        <v>-0.4804761904761905</v>
      </c>
      <c r="F22" s="18">
        <v>709.08</v>
      </c>
      <c r="G22" s="18">
        <v>342</v>
      </c>
      <c r="H22" s="25">
        <f t="shared" si="2"/>
        <v>1.0733333333333333</v>
      </c>
      <c r="I22" s="32" t="s">
        <v>44</v>
      </c>
      <c r="J22" s="18">
        <v>7</v>
      </c>
      <c r="K22" s="25">
        <f t="shared" si="3"/>
        <v>3.7142857142857144</v>
      </c>
      <c r="L22" s="32" t="s">
        <v>45</v>
      </c>
      <c r="M22" s="18">
        <v>192</v>
      </c>
      <c r="N22" s="25">
        <f t="shared" si="4"/>
        <v>-0.5104166666666667</v>
      </c>
    </row>
    <row r="23" spans="1:14" s="2" customFormat="1" ht="26.25" customHeight="1">
      <c r="A23" s="13"/>
      <c r="B23" s="20" t="s">
        <v>46</v>
      </c>
      <c r="C23" s="18"/>
      <c r="D23" s="18"/>
      <c r="E23" s="26"/>
      <c r="F23" s="18"/>
      <c r="G23" s="18"/>
      <c r="H23" s="26"/>
      <c r="I23" s="18"/>
      <c r="J23" s="18"/>
      <c r="K23" s="26"/>
      <c r="L23" s="18"/>
      <c r="M23" s="18"/>
      <c r="N23" s="26"/>
    </row>
    <row r="24" spans="1:17" s="1" customFormat="1" ht="26.25" customHeight="1">
      <c r="A24" s="16" t="s">
        <v>47</v>
      </c>
      <c r="B24" s="17"/>
      <c r="C24" s="18">
        <f aca="true" t="shared" si="5" ref="C24:G24">C8+C9+C11+C12+C19</f>
        <v>5908.5592</v>
      </c>
      <c r="D24" s="18">
        <f t="shared" si="5"/>
        <v>4557</v>
      </c>
      <c r="E24" s="25">
        <f>C24/D24-1</f>
        <v>0.2965896861970594</v>
      </c>
      <c r="F24" s="18">
        <f t="shared" si="5"/>
        <v>14232.5489</v>
      </c>
      <c r="G24" s="18">
        <f t="shared" si="5"/>
        <v>14977</v>
      </c>
      <c r="H24" s="25">
        <f>F24/G24-1</f>
        <v>-0.04970628964412105</v>
      </c>
      <c r="I24" s="18">
        <f>I8+I9+I11+I12+I19</f>
        <v>3893</v>
      </c>
      <c r="J24" s="18">
        <f>J8+J9+J11+J12+J19</f>
        <v>4396</v>
      </c>
      <c r="K24" s="25">
        <f>I24/J24-1</f>
        <v>-0.11442220200181985</v>
      </c>
      <c r="L24" s="18">
        <f>L8+L9+L11+L12+L19</f>
        <v>9739</v>
      </c>
      <c r="M24" s="18">
        <f>M8+M9+M11+M12+M19</f>
        <v>11465</v>
      </c>
      <c r="N24" s="25">
        <f>L24/M24-1</f>
        <v>-0.1505451373746184</v>
      </c>
      <c r="Q24" s="33"/>
    </row>
    <row r="25" spans="1:17" s="1" customFormat="1" ht="26.25" customHeight="1">
      <c r="A25" s="16" t="s">
        <v>48</v>
      </c>
      <c r="B25" s="17"/>
      <c r="C25" s="18">
        <f aca="true" t="shared" si="6" ref="C25:G25">C14+C18+C20</f>
        <v>12388.57</v>
      </c>
      <c r="D25" s="18">
        <f t="shared" si="6"/>
        <v>9987</v>
      </c>
      <c r="E25" s="25">
        <f>C25/D25-1</f>
        <v>0.24046961049364168</v>
      </c>
      <c r="F25" s="18">
        <f t="shared" si="6"/>
        <v>17686.32</v>
      </c>
      <c r="G25" s="18">
        <f t="shared" si="6"/>
        <v>18558</v>
      </c>
      <c r="H25" s="25">
        <f>F25/G25-1</f>
        <v>-0.04697057872615584</v>
      </c>
      <c r="I25" s="18">
        <f>I14+I18+I20</f>
        <v>4499</v>
      </c>
      <c r="J25" s="18">
        <f>J14+J18+J20</f>
        <v>1174</v>
      </c>
      <c r="K25" s="25">
        <f>I25/J25-1</f>
        <v>2.832197614991482</v>
      </c>
      <c r="L25" s="18">
        <f>L14+L18+L20</f>
        <v>14550</v>
      </c>
      <c r="M25" s="18">
        <f>M14+M18+M20</f>
        <v>13218</v>
      </c>
      <c r="N25" s="25">
        <f>L25/M25-1</f>
        <v>0.1007716749886518</v>
      </c>
      <c r="Q25" s="33"/>
    </row>
    <row r="26" spans="1:17" s="1" customFormat="1" ht="26.25" customHeight="1">
      <c r="A26" s="16" t="s">
        <v>49</v>
      </c>
      <c r="B26" s="17"/>
      <c r="C26" s="18">
        <f>C15+C16+C17+C10+C22</f>
        <v>1316.6832000000002</v>
      </c>
      <c r="D26" s="18">
        <f>D15+D16+D17+D10+D22</f>
        <v>831</v>
      </c>
      <c r="E26" s="25">
        <f>C26/D26-1</f>
        <v>0.584456317689531</v>
      </c>
      <c r="F26" s="18">
        <f>F15+F16+F17+F22</f>
        <v>4501.3984</v>
      </c>
      <c r="G26" s="18">
        <f>G15+G16+G17+G22</f>
        <v>2426</v>
      </c>
      <c r="H26" s="25">
        <f>F26/G26-1</f>
        <v>0.8554816158285243</v>
      </c>
      <c r="I26" s="18">
        <f>I15+I16+I17+I22</f>
        <v>1088</v>
      </c>
      <c r="J26" s="18">
        <f>J15+J16+J17+J22</f>
        <v>413</v>
      </c>
      <c r="K26" s="25">
        <f>I26/J26-1</f>
        <v>1.6343825665859564</v>
      </c>
      <c r="L26" s="18">
        <f>L10+L15+L16+L17+L22</f>
        <v>2195</v>
      </c>
      <c r="M26" s="18">
        <f>M10+M15+M16+M17+M22</f>
        <v>5706</v>
      </c>
      <c r="N26" s="25">
        <f>L26/M26-1</f>
        <v>-0.615317209954434</v>
      </c>
      <c r="Q26" s="33"/>
    </row>
    <row r="27" spans="1:17" s="1" customFormat="1" ht="14.25">
      <c r="A27" s="6"/>
      <c r="D27" s="23"/>
      <c r="F27" s="29"/>
      <c r="N27" s="33"/>
      <c r="Q27" s="33"/>
    </row>
    <row r="28" spans="1:17" s="1" customFormat="1" ht="14.25">
      <c r="A28" s="6"/>
      <c r="D28" s="4"/>
      <c r="E28" s="4"/>
      <c r="G28" s="4"/>
      <c r="H28" s="4"/>
      <c r="J28" s="4"/>
      <c r="K28" s="4"/>
      <c r="M28" s="4"/>
      <c r="Q28" s="33"/>
    </row>
  </sheetData>
  <sheetProtection/>
  <mergeCells count="16">
    <mergeCell ref="A1:N1"/>
    <mergeCell ref="A2:N2"/>
    <mergeCell ref="A4:N4"/>
    <mergeCell ref="C5:E5"/>
    <mergeCell ref="F5:H5"/>
    <mergeCell ref="I5:K5"/>
    <mergeCell ref="L5:N5"/>
    <mergeCell ref="A7:B7"/>
    <mergeCell ref="A24:B24"/>
    <mergeCell ref="A25:B25"/>
    <mergeCell ref="A26:B26"/>
    <mergeCell ref="A5:A6"/>
    <mergeCell ref="A12:A13"/>
    <mergeCell ref="A20:A21"/>
    <mergeCell ref="A22:A23"/>
    <mergeCell ref="B5:B6"/>
  </mergeCells>
  <printOptions horizontalCentered="1"/>
  <pageMargins left="0.47" right="0.39" top="0.5" bottom="0.53" header="0.5118110236220472" footer="0.5118110236220472"/>
  <pageSetup horizontalDpi="1200" verticalDpi="1200" orientation="landscape" paperSize="8"/>
  <ignoredErrors>
    <ignoredError sqref="H24:H26 K24:K26 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kylin</cp:lastModifiedBy>
  <cp:lastPrinted>2015-11-17T18:47:15Z</cp:lastPrinted>
  <dcterms:created xsi:type="dcterms:W3CDTF">2005-03-08T19:25:36Z</dcterms:created>
  <dcterms:modified xsi:type="dcterms:W3CDTF">2022-11-21T13:40:39Z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